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عيون الجواء\الميزانية\2023م\المرفوع للمحاسب القانوني 2023م\"/>
    </mc:Choice>
  </mc:AlternateContent>
  <bookViews>
    <workbookView xWindow="-105" yWindow="-105" windowWidth="23250" windowHeight="12570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14" i="1" l="1"/>
  <c r="F211" i="1"/>
  <c r="D211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F210" i="1" l="1"/>
  <c r="D210" i="1" s="1"/>
  <c r="D134" i="1"/>
  <c r="E19" i="4"/>
  <c r="D256" i="1"/>
  <c r="H293" i="1"/>
  <c r="H5" i="1"/>
  <c r="D257" i="1"/>
  <c r="E38" i="1"/>
  <c r="D38" i="1" s="1"/>
  <c r="D7" i="1"/>
  <c r="F293" i="1" l="1"/>
  <c r="F5" i="1"/>
  <c r="E6" i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<sst xmlns="http://schemas.openxmlformats.org/spreadsheetml/2006/main" count="554" uniqueCount="447">
  <si>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</si>
  <si>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</si>
  <si>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</si>
  <si>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</si>
  <si>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</si>
  <si>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</si>
  <si>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</si>
  <si>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</si>
  <si>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</si>
  <si>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</si>
  <si>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</si>
  <si>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</si>
  <si>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</si>
  <si>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</si>
  <si>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</si>
  <si>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</si>
  <si>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</si>
  <si>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</si>
  <si>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</si>
  <si>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</si>
  <si>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</si>
  <si>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</si>
  <si>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</si>
  <si>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</si>
  <si>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</si>
  <si>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</si>
  <si>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</si>
  <si>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</si>
  <si>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</si>
  <si>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</si>
  <si>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</si>
  <si>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</si>
  <si>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</si>
  <si>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</si>
  <si>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</si>
  <si>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</si>
  <si>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</si>
  <si>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</si>
  <si>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</si>
  <si>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</si>
  <si>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</si>
  <si>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</si>
  <si>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</si>
  <si>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</si>
  <si>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</si>
  <si>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</si>
  <si>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</si>
  <si>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</si>
  <si>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</si>
  <si>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</si>
  <si>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</si>
  <si>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</si>
  <si>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</si>
  <si>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</si>
  <si>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</si>
  <si>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</si>
  <si>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</si>
  <si>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</si>
  <si>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</si>
  <si>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</si>
  <si>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</si>
  <si>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</si>
  <si>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</si>
  <si>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</si>
  <si>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</si>
  <si>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</si>
  <si>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</si>
  <si>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</si>
  <si>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</si>
  <si>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</si>
  <si>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</si>
  <si>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</si>
  <si>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</si>
  <si>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</si>
  <si>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</si>
  <si>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</si>
  <si>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</si>
  <si>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</si>
  <si>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</si>
  <si>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</si>
  <si>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</si>
  <si>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</si>
  <si>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</si>
  <si>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</si>
  <si>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</si>
  <si>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</si>
  <si>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</si>
  <si>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</si>
  <si>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</si>
  <si>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</si>
  <si>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</si>
  <si>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</si>
  <si>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</si>
  <si>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</si>
  <si>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</si>
  <si>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</si>
  <si>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</si>
  <si>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</si>
  <si>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</si>
  <si>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</si>
  <si>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</si>
  <si>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</si>
  <si>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</si>
  <si>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</si>
  <si>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</si>
  <si>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</si>
  <si>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</si>
  <si>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</si>
  <si>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</si>
  <si>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</si>
  <si>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</si>
  <si>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</si>
  <si>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</si>
  <si>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</si>
  <si>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</si>
  <si>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</si>
  <si>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</si>
  <si>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</si>
  <si>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</si>
  <si>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</si>
  <si>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</si>
  <si>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</si>
  <si>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</si>
  <si>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</si>
  <si>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</si>
  <si>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</si>
  <si>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</si>
  <si>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</si>
  <si>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</si>
  <si>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</si>
  <si>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</si>
  <si>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</si>
  <si>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</si>
  <si>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</si>
  <si>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</si>
  <si>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</si>
  <si>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</si>
  <si>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</si>
  <si>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</si>
  <si>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</si>
  <si>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</si>
  <si>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</si>
  <si>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</si>
  <si>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</si>
  <si>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</si>
  <si>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</si>
  <si>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</si>
  <si>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</si>
  <si>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</si>
  <si>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</si>
  <si>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</si>
  <si>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</si>
  <si>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</si>
  <si>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</si>
  <si>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</si>
  <si>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</si>
  <si>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</si>
  <si>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</si>
  <si>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</si>
  <si>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</si>
  <si>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</si>
  <si>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</si>
  <si>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</si>
  <si>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</si>
  <si>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</si>
  <si>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</si>
  <si>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</si>
  <si>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</si>
  <si>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</si>
  <si>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</si>
  <si>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</si>
  <si>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</si>
  <si>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</si>
  <si>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</si>
  <si>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</si>
  <si>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</si>
  <si>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</si>
  <si>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</si>
  <si>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</si>
  <si>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</si>
  <si>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</si>
  <si>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</si>
  <si>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</si>
  <si>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</si>
  <si>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</si>
  <si>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</si>
  <si>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</si>
  <si>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</si>
  <si>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</si>
  <si>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</si>
  <si>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</si>
  <si>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</si>
  <si>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</si>
  <si>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</si>
  <si>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</si>
  <si>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</si>
  <si>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</si>
  <si>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</si>
  <si>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</si>
  <si>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</si>
  <si>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</si>
  <si>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</si>
  <si>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</si>
  <si>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</si>
  <si>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</si>
  <si>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</si>
  <si>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</si>
  <si>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</si>
  <si>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</si>
  <si>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</si>
  <si>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</si>
  <si>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</si>
  <si>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</si>
  <si>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</si>
  <si>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</si>
  <si>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</si>
  <si>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</si>
  <si>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</si>
  <si>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</si>
  <si>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</si>
  <si>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</si>
  <si>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</si>
  <si>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</si>
  <si>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</si>
  <si>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</si>
  <si>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</si>
  <si>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</si>
  <si>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</si>
  <si>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</si>
  <si>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</si>
  <si>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</si>
  <si>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</si>
  <si>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</si>
  <si>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</si>
  <si>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</si>
  <si>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</si>
  <si>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</si>
  <si>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</si>
  <si>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</si>
  <si>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</si>
  <si>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</si>
  <si>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</si>
  <si>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</si>
  <si>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</si>
  <si>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</si>
  <si>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</si>
  <si>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</si>
  <si>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</si>
  <si>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</si>
  <si>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</si>
  <si>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</si>
  <si>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</si>
  <si>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</si>
  <si>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</si>
  <si>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</si>
  <si>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</si>
  <si>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</si>
  <si>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</si>
  <si>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</si>
  <si>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</si>
  <si>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</si>
  <si>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</si>
  <si>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</si>
  <si>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</si>
  <si>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</si>
  <si>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</si>
  <si>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</si>
  <si>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</si>
  <si>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</si>
  <si>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</si>
  <si>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</si>
  <si>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</si>
  <si>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</si>
  <si>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</si>
  <si>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</si>
  <si>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</si>
  <si>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</si>
  <si>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</si>
  <si>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</si>
  <si>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</si>
  <si>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</si>
  <si>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</si>
  <si>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</si>
  <si>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</si>
  <si>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</si>
  <si>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</si>
  <si>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</si>
  <si>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</si>
  <si>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</si>
  <si>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</si>
  <si>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</si>
  <si>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</si>
  <si>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</si>
  <si>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</si>
  <si>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</si>
  <si>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</si>
  <si>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</si>
  <si>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</si>
  <si>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</si>
  <si>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</si>
  <si>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</si>
  <si>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</si>
  <si>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</si>
  <si>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</si>
  <si>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</si>
  <si>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</si>
  <si>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</si>
  <si>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</si>
  <si>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</si>
  <si>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</si>
  <si>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</si>
  <si>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</si>
  <si>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</si>
  <si>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</si>
  <si>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</si>
  <si>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</si>
  <si>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</si>
  <si>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</si>
  <si>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</si>
  <si>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</si>
  <si>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</si>
  <si>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</si>
  <si>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</si>
  <si>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</si>
  <si>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</si>
  <si>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</si>
  <si>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</si>
  <si>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</si>
  <si>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</si>
  <si>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</si>
  <si>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</si>
  <si>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</si>
  <si>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</si>
  <si>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</si>
  <si>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</si>
  <si>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</si>
  <si>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</si>
  <si>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</si>
  <si>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</si>
  <si>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</si>
  <si>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</si>
  <si>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</si>
  <si>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</si>
  <si>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</si>
  <si>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</si>
  <si>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</si>
  <si>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</si>
  <si>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</si>
  <si>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</si>
  <si>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</si>
  <si>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</si>
  <si>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</si>
  <si>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</si>
  <si>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</si>
  <si>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</si>
  <si>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</si>
  <si>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</si>
  <si>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</si>
  <si>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</si>
  <si>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</si>
  <si>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</si>
  <si>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</si>
  <si>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</si>
  <si>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</si>
  <si>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</si>
  <si>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</si>
  <si>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</si>
  <si>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</si>
  <si>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</si>
  <si>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</si>
  <si>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</si>
  <si>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</si>
  <si>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</si>
  <si>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</si>
  <si>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</si>
  <si>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</si>
  <si>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</si>
  <si>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</si>
  <si>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</si>
  <si>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</si>
  <si>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</si>
  <si>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</si>
  <si>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</si>
  <si>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</si>
  <si>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</si>
  <si>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</si>
  <si>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</si>
  <si>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</si>
  <si>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</si>
  <si>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</si>
  <si>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</si>
  <si>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</si>
  <si>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</si>
  <si>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</si>
  <si>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</si>
  <si>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</si>
  <si>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</si>
  <si>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</si>
  <si>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</si>
  <si>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</si>
  <si>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</si>
  <si>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</si>
  <si>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</si>
  <si>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</si>
  <si>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</si>
  <si>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</si>
  <si>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</si>
  <si>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</si>
  <si>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</si>
  <si>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</si>
  <si>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</si>
  <si>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</si>
  <si>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</si>
  <si>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</si>
  <si>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</si>
  <si>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</si>
  <si>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</si>
  <si>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</si>
  <si>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</si>
  <si>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</si>
  <si>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</si>
  <si>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</si>
  <si>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</si>
  <si>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</si>
  <si>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</si>
  <si>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</si>
  <si>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</si>
  <si>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</si>
  <si>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</si>
  <si>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</si>
  <si>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</si>
  <si>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</si>
  <si>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</si>
  <si>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</si>
  <si>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</si>
  <si>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</si>
  <si>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</si>
  <si>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</si>
  <si>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</si>
  <si>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</si>
  <si>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</si>
  <si>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</si>
  <si>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</si>
  <si>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2023      الى 30 / 9 / 2023    </t>
  </si>
  <si>
    <t xml:space="preserve">تقرير بالأصول الثابتة بتاريخ 30 /  9 /   2023م </t>
  </si>
  <si>
    <t>تقرير بالإلتزامات وصافي اًلأصول بتاريخ 30 /  9 /    2023م</t>
  </si>
  <si>
    <t xml:space="preserve">تقرير إيرادات ومصروفات البرامج والأنشطة المقيدة للفترة من 1 /  7 / 2023م      الى  30 / 9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</si>
</sst>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8779181-5307-45A8-8648-9AE6E09B1419}"/>
            </a:ext>
          </a:extLst>
        </xdr:cNvPr>
        <xdr:cNvSpPr txBox="1"/>
      </xdr:nvSpPr>
      <xdr:spPr>
        <a:xfrm>
          <a:off x="11230714141" y="180975"/>
          <a:ext cx="573785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جمعية التنمية الأهلية بعيون الجواء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4777899.06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:1443/09/18هـ      ترخيص رقم 4234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1443/09/18هـ      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عيون الجواء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0553661144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0533489064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oyoon.al.jiwa@gmail.com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0553911990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I6" sqref="I6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4777899.0600000005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D15" sqref="D15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95">
        <v>6750</v>
      </c>
      <c r="H11" s="217">
        <v>0</v>
      </c>
      <c r="I11" s="217"/>
      <c r="J11" s="219"/>
      <c r="K11" s="219"/>
      <c r="L11" s="219"/>
      <c r="N11" s="141">
        <f t="shared" si="0"/>
        <v>6750</v>
      </c>
      <c r="O11" s="141">
        <f t="shared" si="1"/>
        <v>0</v>
      </c>
      <c r="P11" s="141">
        <f t="shared" si="2"/>
        <v>6750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6750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6750</v>
      </c>
      <c r="O12" s="6">
        <f t="shared" si="1"/>
        <v>0</v>
      </c>
      <c r="P12" s="6">
        <f t="shared" si="2"/>
        <v>6750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17">
        <v>46500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46500</v>
      </c>
      <c r="O14" s="141">
        <f t="shared" si="1"/>
        <v>0</v>
      </c>
      <c r="P14" s="141">
        <f t="shared" si="2"/>
        <v>46500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46500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46500</v>
      </c>
      <c r="O19" s="6">
        <f t="shared" si="1"/>
        <v>0</v>
      </c>
      <c r="P19" s="6">
        <f t="shared" si="2"/>
        <v>46500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46500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6750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53250</v>
      </c>
      <c r="O26" s="9">
        <f t="shared" si="1"/>
        <v>0</v>
      </c>
      <c r="P26" s="9">
        <f t="shared" si="2"/>
        <v>53250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75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4" width="11.125" bestFit="1" customWidth="1"/>
    <col min="5" max="5" width="10.125" bestFit="1" customWidth="1"/>
    <col min="6" max="6" width="10.87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149162.46</v>
      </c>
      <c r="E5" s="223">
        <f>E6</f>
        <v>37937.55999999999</v>
      </c>
      <c r="F5" s="224">
        <f>F210</f>
        <v>111224.9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37937.55999999999</v>
      </c>
      <c r="E6" s="226">
        <f>E7+E38+E134+E190</f>
        <v>37937.55999999999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37937.55999999999</v>
      </c>
      <c r="E134" s="226">
        <f>SUM(E135,E137,E144,E150,E155,E157,E159,E161,E163,E165,E167,E169,E171,E183)</f>
        <v>37937.55999999999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37047</v>
      </c>
      <c r="E137" s="226">
        <f>SUM(E138:E143)</f>
        <v>37047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37047</v>
      </c>
      <c r="E139" s="295">
        <v>37047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32.64</v>
      </c>
      <c r="E155" s="226">
        <f>E156</f>
        <v>32.64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32.64</v>
      </c>
      <c r="E156">
        <v>32.64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229.35</v>
      </c>
      <c r="E159" s="226">
        <f>E160</f>
        <v>229.35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229.35</v>
      </c>
      <c r="E160">
        <v>229.35</v>
      </c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105</v>
      </c>
      <c r="E165" s="226">
        <f>E166</f>
        <v>105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105</v>
      </c>
      <c r="E166">
        <v>105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95.63</v>
      </c>
      <c r="E167" s="226">
        <f>E168</f>
        <v>95.63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95.63</v>
      </c>
      <c r="E168">
        <v>95.63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154.81</v>
      </c>
      <c r="E169" s="226">
        <f>E170</f>
        <v>154.81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154.81</v>
      </c>
      <c r="E170">
        <v>154.81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273.13</v>
      </c>
      <c r="E171" s="226">
        <f>SUM(E172:E182)</f>
        <v>273.13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273.13</v>
      </c>
      <c r="E172">
        <v>273.13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111224.9</v>
      </c>
      <c r="E210" s="228"/>
      <c r="F210" s="227">
        <f>SUM(F211,F249)</f>
        <v>111224.9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111224.9</v>
      </c>
      <c r="E211" s="232"/>
      <c r="F211" s="227">
        <f>SUM(F212,F214,F223,F232,F238)</f>
        <v>111224.9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6750</v>
      </c>
      <c r="E214" s="232"/>
      <c r="F214" s="227">
        <f>SUM(F215:F222)</f>
        <v>6750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6750</v>
      </c>
      <c r="E222" s="232"/>
      <c r="F222" s="295">
        <v>6750</v>
      </c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104474.9</v>
      </c>
      <c r="E238" s="232"/>
      <c r="F238" s="227">
        <f>SUM(F239:F248)</f>
        <v>104474.9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11250</v>
      </c>
      <c r="E243" s="232"/>
      <c r="F243" s="295">
        <v>11250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93224.9</v>
      </c>
      <c r="E244" s="232"/>
      <c r="F244" s="295">
        <v>93224.9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149162.46</v>
      </c>
      <c r="E293" s="243">
        <f>E5</f>
        <v>37937.55999999999</v>
      </c>
      <c r="F293" s="243">
        <f>F210</f>
        <v>111224.9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D19" sqref="D19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5">
        <v>245666.74</v>
      </c>
      <c r="E7" s="295">
        <v>303641.64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03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245666.74</v>
      </c>
      <c r="E15" s="161">
        <f>SUM(E7:E14)</f>
        <v>303641.64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5">
        <v>4933319</v>
      </c>
      <c r="E17" s="295">
        <v>4933319</v>
      </c>
      <c r="F17" s="160"/>
    </row>
    <row r="18" spans="2:6" ht="21" customHeight="1" x14ac:dyDescent="0.2">
      <c r="B18" s="207">
        <v>122</v>
      </c>
      <c r="C18" s="208" t="s">
        <v>54</v>
      </c>
      <c r="D18" s="295">
        <v>10925</v>
      </c>
      <c r="E18" s="295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4944244</v>
      </c>
      <c r="E22" s="161">
        <f>SUM(E17:E21)</f>
        <v>4944244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5189910.74</v>
      </c>
      <c r="E33" s="166">
        <f>E15+E22+E31</f>
        <v>5247885.6399999997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E23" sqref="E23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3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158"/>
      <c r="F9" s="159"/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412011.68</v>
      </c>
      <c r="F19" s="211">
        <v>374074.12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412011.68</v>
      </c>
      <c r="F22" s="161">
        <f>SUM(F15:F21)</f>
        <v>374074.12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120014.38999999998</v>
      </c>
      <c r="F25" s="204">
        <v>224489.28999999998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4657884.6700000009</v>
      </c>
      <c r="F26" s="204">
        <v>4649322.2300000004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4777899.0600000005</v>
      </c>
      <c r="F28" s="164">
        <f>SUM(F25:F27)</f>
        <v>4873811.5200000005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5189910.74</v>
      </c>
      <c r="F30" s="166">
        <f>F13+F22+F28</f>
        <v>5247885.6400000006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G8" sqref="G8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6750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-6750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6750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-6750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104474.9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-104474.9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11250</v>
      </c>
      <c r="E37" s="117"/>
      <c r="F37" s="124">
        <v>31105005</v>
      </c>
      <c r="G37" s="125" t="s">
        <v>152</v>
      </c>
      <c r="H37" s="175"/>
      <c r="J37" s="140">
        <f t="shared" si="0"/>
        <v>-11250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93224.9</v>
      </c>
      <c r="E38" s="117"/>
      <c r="F38" s="124">
        <v>31105006</v>
      </c>
      <c r="G38" s="125" t="s">
        <v>154</v>
      </c>
      <c r="H38" s="175"/>
      <c r="J38" s="140">
        <f t="shared" si="0"/>
        <v>-93224.9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111224.9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-111224.9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224489.28999999998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113264.38999999998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2024-01-03T20:10:21Z</dcterms:modified>
</cp:coreProperties>
</file>